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/>
  <c r="I15" s="1"/>
  <c r="L9"/>
  <c r="L8"/>
  <c r="B14"/>
  <c r="B13"/>
  <c r="L4"/>
  <c r="L3"/>
  <c r="E5"/>
  <c r="E4"/>
  <c r="B11"/>
  <c r="B10"/>
  <c r="B17" s="1"/>
  <c r="I5"/>
  <c r="I16" l="1"/>
  <c r="B18" s="1"/>
  <c r="E18" s="1"/>
  <c r="E17"/>
</calcChain>
</file>

<file path=xl/sharedStrings.xml><?xml version="1.0" encoding="utf-8"?>
<sst xmlns="http://schemas.openxmlformats.org/spreadsheetml/2006/main" count="27" uniqueCount="27">
  <si>
    <t>1 участок</t>
  </si>
  <si>
    <t>2 участок</t>
  </si>
  <si>
    <t>7 лет</t>
  </si>
  <si>
    <t>численность</t>
  </si>
  <si>
    <t>зп 1 человека</t>
  </si>
  <si>
    <t>фонд оплаты труда</t>
  </si>
  <si>
    <t>добыча</t>
  </si>
  <si>
    <t>расход</t>
  </si>
  <si>
    <t>транспортировка за тонну</t>
  </si>
  <si>
    <t>цена нефть янв</t>
  </si>
  <si>
    <t>Выручка 1</t>
  </si>
  <si>
    <t>курс доллара янв</t>
  </si>
  <si>
    <t>Выручка 2</t>
  </si>
  <si>
    <t>Расход 1</t>
  </si>
  <si>
    <t>пошлина ставка</t>
  </si>
  <si>
    <t>Расход 2</t>
  </si>
  <si>
    <t>НБ1</t>
  </si>
  <si>
    <t>НБ2</t>
  </si>
  <si>
    <t>НДД1</t>
  </si>
  <si>
    <t>НДД2</t>
  </si>
  <si>
    <t>1 уч числ</t>
  </si>
  <si>
    <t>2 уч числ</t>
  </si>
  <si>
    <t>НДПИ 1</t>
  </si>
  <si>
    <t>НДПИ 2</t>
  </si>
  <si>
    <t>страховые 1</t>
  </si>
  <si>
    <t>страховые 2</t>
  </si>
  <si>
    <t>кндд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</si>
</sst>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4"/>
      <color rgb="FF222222"/>
      <name val="PT Sans Regula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H2" sqref="H2:M16"/>
    </sheetView>
  </sheetViews>
  <sheetFormatPr defaultRowHeight="15"/>
  <cols>
    <col min="1" max="1" width="11.140625" customWidth="1"/>
    <col min="2" max="2" width="30.7109375" customWidth="1"/>
    <col min="8" max="8" width="18.7109375" bestFit="1" customWidth="1"/>
    <col min="9" max="9" width="12" bestFit="1" customWidth="1"/>
    <col min="10" max="10" width="19.42578125" customWidth="1"/>
    <col min="11" max="12" width="12" bestFit="1" customWidth="1"/>
    <col min="13" max="13" width="14.28515625" customWidth="1"/>
  </cols>
  <sheetData>
    <row r="1" spans="1:13">
      <c r="A1" s="5" t="s">
        <v>6</v>
      </c>
      <c r="B1" s="5"/>
      <c r="D1" s="5" t="s">
        <v>7</v>
      </c>
      <c r="E1" s="5"/>
    </row>
    <row r="2" spans="1:13">
      <c r="A2" s="1" t="s">
        <v>0</v>
      </c>
      <c r="B2" s="1">
        <v>5000</v>
      </c>
      <c r="D2" s="1">
        <v>50000000</v>
      </c>
      <c r="E2" s="1"/>
      <c r="H2" s="1"/>
      <c r="I2" s="1" t="s">
        <v>2</v>
      </c>
    </row>
    <row r="3" spans="1:13">
      <c r="A3" s="1" t="s">
        <v>1</v>
      </c>
      <c r="B3" s="1">
        <v>7000</v>
      </c>
      <c r="H3" s="1" t="s">
        <v>3</v>
      </c>
      <c r="I3" s="1">
        <v>100</v>
      </c>
      <c r="K3" s="1" t="s">
        <v>20</v>
      </c>
      <c r="L3" s="1">
        <f>I3/12*5</f>
        <v>41.666666666666671</v>
      </c>
      <c r="M3" s="1">
        <v>42</v>
      </c>
    </row>
    <row r="4" spans="1:13">
      <c r="D4" s="1">
        <v>1</v>
      </c>
      <c r="E4" s="1">
        <f>D2/12*5</f>
        <v>20833333.333333332</v>
      </c>
      <c r="H4" s="1" t="s">
        <v>4</v>
      </c>
      <c r="I4" s="1">
        <v>50000</v>
      </c>
      <c r="K4" s="1" t="s">
        <v>21</v>
      </c>
      <c r="L4" s="1">
        <f>I3/12*7</f>
        <v>58.333333333333336</v>
      </c>
      <c r="M4" s="1">
        <v>58</v>
      </c>
    </row>
    <row r="5" spans="1:13">
      <c r="D5" s="1">
        <v>2</v>
      </c>
      <c r="E5" s="1">
        <f>D2/12*7</f>
        <v>29166666.666666664</v>
      </c>
      <c r="H5" s="1" t="s">
        <v>5</v>
      </c>
      <c r="I5" s="1">
        <f>I3*I4</f>
        <v>5000000</v>
      </c>
    </row>
    <row r="6" spans="1:13">
      <c r="H6" s="1"/>
      <c r="I6" s="1"/>
    </row>
    <row r="7" spans="1:13" ht="60">
      <c r="H7" s="2" t="s">
        <v>8</v>
      </c>
      <c r="I7" s="1">
        <v>700</v>
      </c>
    </row>
    <row r="8" spans="1:13">
      <c r="H8" s="1"/>
      <c r="I8" s="1"/>
      <c r="K8" t="s">
        <v>24</v>
      </c>
      <c r="L8">
        <f>M3*I4*30%</f>
        <v>630000</v>
      </c>
    </row>
    <row r="9" spans="1:13" ht="18">
      <c r="H9" s="1" t="s">
        <v>9</v>
      </c>
      <c r="I9" s="3">
        <v>62.07</v>
      </c>
      <c r="K9" t="s">
        <v>25</v>
      </c>
      <c r="L9">
        <f>M4*I4*30%</f>
        <v>870000</v>
      </c>
    </row>
    <row r="10" spans="1:13">
      <c r="A10" s="4" t="s">
        <v>10</v>
      </c>
      <c r="B10" s="4">
        <f>B2*I9*I10*7.3</f>
        <v>139971198.67649999</v>
      </c>
      <c r="H10" s="1" t="s">
        <v>11</v>
      </c>
      <c r="I10" s="1">
        <v>61.782299999999999</v>
      </c>
    </row>
    <row r="11" spans="1:13">
      <c r="A11" s="4" t="s">
        <v>12</v>
      </c>
      <c r="B11" s="4">
        <f>I9*B3*I10*7.3</f>
        <v>195959678.1471</v>
      </c>
      <c r="H11" s="4" t="s">
        <v>14</v>
      </c>
      <c r="I11" s="4">
        <v>78.2</v>
      </c>
    </row>
    <row r="13" spans="1:13">
      <c r="A13" s="4" t="s">
        <v>13</v>
      </c>
      <c r="B13" s="4">
        <f>I11*I10*B2+I7*B2</f>
        <v>27656879.300000001</v>
      </c>
      <c r="C13" s="6"/>
      <c r="D13" s="6"/>
      <c r="E13" s="6"/>
      <c r="F13" s="6"/>
      <c r="G13" s="6"/>
      <c r="H13" s="6"/>
      <c r="I13" s="6"/>
      <c r="J13" s="6"/>
    </row>
    <row r="14" spans="1:13">
      <c r="A14" s="4" t="s">
        <v>15</v>
      </c>
      <c r="B14" s="4">
        <f>I11*I10*B3+I7*B3</f>
        <v>38719631.020000003</v>
      </c>
      <c r="C14" s="6"/>
      <c r="D14" s="6"/>
      <c r="E14" s="6"/>
      <c r="F14" s="6"/>
      <c r="G14" s="6"/>
      <c r="H14" s="6"/>
      <c r="I14" s="6"/>
      <c r="J14" s="6"/>
    </row>
    <row r="15" spans="1:13">
      <c r="A15" s="6"/>
      <c r="B15" s="6"/>
      <c r="C15" s="6"/>
      <c r="D15" s="6"/>
      <c r="E15" s="6"/>
      <c r="F15" s="6"/>
      <c r="G15" s="6"/>
      <c r="H15" s="4" t="s">
        <v>22</v>
      </c>
      <c r="I15" s="4">
        <f>B2*M15</f>
        <v>28915815.413250003</v>
      </c>
      <c r="J15" s="6"/>
      <c r="L15" t="s">
        <v>26</v>
      </c>
      <c r="M15">
        <f>0.5*(I9-15)*I10*7.3*1-I11*I10</f>
        <v>5783.1630826500004</v>
      </c>
    </row>
    <row r="16" spans="1:13">
      <c r="A16" s="6"/>
      <c r="B16" s="6"/>
      <c r="C16" s="6"/>
      <c r="D16" s="6"/>
      <c r="E16" s="6"/>
      <c r="F16" s="6"/>
      <c r="G16" s="6"/>
      <c r="H16" s="4" t="s">
        <v>23</v>
      </c>
      <c r="I16" s="4">
        <f>B3*M15</f>
        <v>40482141.578550003</v>
      </c>
      <c r="J16" s="6"/>
    </row>
    <row r="17" spans="1:12">
      <c r="A17" s="4" t="s">
        <v>16</v>
      </c>
      <c r="B17" s="4">
        <f>B10-E4-B13-I4*M3-L8-I15</f>
        <v>59835170.629916668</v>
      </c>
      <c r="C17" s="6"/>
      <c r="D17" s="4" t="s">
        <v>18</v>
      </c>
      <c r="E17" s="4">
        <f>B17*50%</f>
        <v>29917585.314958334</v>
      </c>
      <c r="F17" s="6"/>
      <c r="G17" s="6"/>
      <c r="H17" s="6"/>
      <c r="I17" s="6"/>
      <c r="J17" s="6"/>
      <c r="K17" s="6"/>
      <c r="L17" s="6"/>
    </row>
    <row r="18" spans="1:12">
      <c r="A18" s="4" t="s">
        <v>17</v>
      </c>
      <c r="B18" s="4">
        <f>B11-B14-E5-I4*M4-L9-I16</f>
        <v>83821238.881883323</v>
      </c>
      <c r="C18" s="6"/>
      <c r="D18" s="4" t="s">
        <v>19</v>
      </c>
      <c r="E18" s="4">
        <f>B18*50%</f>
        <v>41910619.440941662</v>
      </c>
      <c r="F18" s="6"/>
      <c r="G18" s="6"/>
      <c r="H18" s="6"/>
      <c r="I18" s="6"/>
      <c r="J18" s="6"/>
      <c r="K18" s="6"/>
      <c r="L18" s="6"/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Roat</dc:creator>
  <cp:lastModifiedBy>HP</cp:lastModifiedBy>
  <dcterms:created xsi:type="dcterms:W3CDTF">2020-04-15T10:10:35Z</dcterms:created>
  <dcterms:modified xsi:type="dcterms:W3CDTF">2020-04-15T13:58:06Z</dcterms:modified>
</cp:coreProperties>
</file>